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165" windowWidth="18555" windowHeight="9465" activeTab="0"/>
  </bookViews>
  <sheets>
    <sheet name="Diagramm Sternstromparallaxe" sheetId="1" r:id="rId1"/>
    <sheet name="Daten Hyadensterne" sheetId="2" r:id="rId2"/>
  </sheets>
  <definedNames/>
  <calcPr fullCalcOnLoad="1"/>
</workbook>
</file>

<file path=xl/sharedStrings.xml><?xml version="1.0" encoding="utf-8"?>
<sst xmlns="http://schemas.openxmlformats.org/spreadsheetml/2006/main" count="122" uniqueCount="91">
  <si>
    <t>alpha</t>
  </si>
  <si>
    <t>04 35 55.24</t>
  </si>
  <si>
    <t>x</t>
  </si>
  <si>
    <t xml:space="preserve">theta 2 </t>
  </si>
  <si>
    <t>04 28 39.7</t>
  </si>
  <si>
    <t>15 52 15</t>
  </si>
  <si>
    <t>epsilon</t>
  </si>
  <si>
    <t>04 28 37.00</t>
  </si>
  <si>
    <t>gamma</t>
  </si>
  <si>
    <t>04 19 47.60</t>
  </si>
  <si>
    <t>delta 1</t>
  </si>
  <si>
    <t>04 22 56.09</t>
  </si>
  <si>
    <t>theta 1</t>
  </si>
  <si>
    <t>04 28 34.4</t>
  </si>
  <si>
    <t>15 57 44</t>
  </si>
  <si>
    <t>kappa 1</t>
  </si>
  <si>
    <t>04 25 22.1</t>
  </si>
  <si>
    <t>22 17 38</t>
  </si>
  <si>
    <t>04 38 09.46</t>
  </si>
  <si>
    <t>delta 3</t>
  </si>
  <si>
    <t>04 25 29.3</t>
  </si>
  <si>
    <t xml:space="preserve">17 55 41 </t>
  </si>
  <si>
    <t>04 26 20.74</t>
  </si>
  <si>
    <t>sigma 2</t>
  </si>
  <si>
    <t>04 39 16.4</t>
  </si>
  <si>
    <t>15 55 05</t>
  </si>
  <si>
    <t>delta 2</t>
  </si>
  <si>
    <t>04 24 05.7</t>
  </si>
  <si>
    <t>17 26 38</t>
  </si>
  <si>
    <t>04 28 50.16</t>
  </si>
  <si>
    <t>sigma 1</t>
  </si>
  <si>
    <t>04 39 09.2</t>
  </si>
  <si>
    <t>15 47 59</t>
  </si>
  <si>
    <t>04 20 36.31</t>
  </si>
  <si>
    <t>kappa 2</t>
  </si>
  <si>
    <t>04 25 24.9</t>
  </si>
  <si>
    <t>22 11 59</t>
  </si>
  <si>
    <t>04 30 37.36</t>
  </si>
  <si>
    <t>04 30 38.89</t>
  </si>
  <si>
    <t>04 19 57.70</t>
  </si>
  <si>
    <t>04 18 23.20</t>
  </si>
  <si>
    <t>04 23 25.06</t>
  </si>
  <si>
    <t>04 11 20.28</t>
  </si>
  <si>
    <t>04 22 03.52</t>
  </si>
  <si>
    <t>04 38 09.45</t>
  </si>
  <si>
    <t>04 28 23.40</t>
  </si>
  <si>
    <t>04 15 46.28</t>
  </si>
  <si>
    <t>04 25 37.32</t>
  </si>
  <si>
    <t>visuelle Helligkeit</t>
  </si>
  <si>
    <t>Mitglied</t>
  </si>
  <si>
    <t>HIP-Nr.</t>
  </si>
  <si>
    <t>19 10 49.6</t>
  </si>
  <si>
    <t>15 37 39.5</t>
  </si>
  <si>
    <t>17 32 33.1</t>
  </si>
  <si>
    <t>12 30 39.0</t>
  </si>
  <si>
    <t>15 37 05.8</t>
  </si>
  <si>
    <t>13 02 51.4</t>
  </si>
  <si>
    <t>15 05 43.6</t>
  </si>
  <si>
    <t>13 43 27.8</t>
  </si>
  <si>
    <t>15 41 30.8</t>
  </si>
  <si>
    <t>14 02 06.7</t>
  </si>
  <si>
    <t>21 34 45.5</t>
  </si>
  <si>
    <t>16 46 38.1</t>
  </si>
  <si>
    <t>05 31 23.0</t>
  </si>
  <si>
    <t>14 04 37.9</t>
  </si>
  <si>
    <t>16 01 59.8</t>
  </si>
  <si>
    <t>14 44 27.5</t>
  </si>
  <si>
    <t>15 24 02.5</t>
  </si>
  <si>
    <t>15 56 27.6</t>
  </si>
  <si>
    <t>°    ´    ´´</t>
  </si>
  <si>
    <t>h</t>
  </si>
  <si>
    <t>°</t>
  </si>
  <si>
    <t>km / s</t>
  </si>
  <si>
    <t>mag</t>
  </si>
  <si>
    <t>a</t>
  </si>
  <si>
    <t>d</t>
  </si>
  <si>
    <r>
      <t>m</t>
    </r>
    <r>
      <rPr>
        <vertAlign val="subscript"/>
        <sz val="12"/>
        <rFont val="Symbol"/>
        <family val="1"/>
      </rPr>
      <t>a</t>
    </r>
  </si>
  <si>
    <r>
      <t>m</t>
    </r>
    <r>
      <rPr>
        <vertAlign val="subscript"/>
        <sz val="12"/>
        <rFont val="Symbol"/>
        <family val="1"/>
      </rPr>
      <t>d</t>
    </r>
  </si>
  <si>
    <r>
      <t>v</t>
    </r>
    <r>
      <rPr>
        <vertAlign val="subscript"/>
        <sz val="12"/>
        <rFont val="Times New Roman"/>
        <family val="1"/>
      </rPr>
      <t>r</t>
    </r>
  </si>
  <si>
    <r>
      <t xml:space="preserve">Deklination    </t>
    </r>
    <r>
      <rPr>
        <sz val="12"/>
        <rFont val="Symbol"/>
        <family val="1"/>
      </rPr>
      <t>d</t>
    </r>
  </si>
  <si>
    <t>nein</t>
  </si>
  <si>
    <t>... Tau</t>
  </si>
  <si>
    <r>
      <t xml:space="preserve">Rektaszension </t>
    </r>
    <r>
      <rPr>
        <sz val="12"/>
        <rFont val="Symbol"/>
        <family val="1"/>
      </rPr>
      <t>a</t>
    </r>
  </si>
  <si>
    <t xml:space="preserve">  h   min   sec</t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</si>
  <si>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´´ / a</t>
    </r>
  </si>
  <si>
    <t>cm</t>
  </si>
  <si>
    <t>m</t>
  </si>
  <si>
    <t>b</t>
  </si>
  <si>
    <t>r</t>
  </si>
  <si>
    <t>pc</t>
  </si>
  <si>
    <t>MW: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</si>
</sst>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vertAlign val="subscript"/>
      <sz val="12"/>
      <name val="Symbol"/>
      <family val="1"/>
    </font>
    <font>
      <vertAlign val="subscript"/>
      <sz val="12"/>
      <name val="Times New Roman"/>
      <family val="1"/>
    </font>
    <font>
      <b/>
      <sz val="12"/>
      <name val="Arial"/>
      <family val="0"/>
    </font>
    <font>
      <vertAlign val="superscript"/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Sternstromparallaxe der Hyaden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425"/>
          <c:w val="0.922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'Daten Hyadensterne'!$D$5:$D$9</c:f>
              <c:numCache>
                <c:ptCount val="5"/>
                <c:pt idx="0">
                  <c:v>4.477</c:v>
                </c:pt>
                <c:pt idx="1">
                  <c:v>4.33</c:v>
                </c:pt>
                <c:pt idx="2">
                  <c:v>4.382</c:v>
                </c:pt>
                <c:pt idx="3">
                  <c:v>4.476</c:v>
                </c:pt>
                <c:pt idx="4">
                  <c:v>4.423</c:v>
                </c:pt>
              </c:numCache>
            </c:numRef>
          </c:xVal>
          <c:yVal>
            <c:numRef>
              <c:f>'Daten Hyadensterne'!$E$5:$E$9</c:f>
              <c:numCache>
                <c:ptCount val="5"/>
                <c:pt idx="0">
                  <c:v>19.18</c:v>
                </c:pt>
                <c:pt idx="1">
                  <c:v>15.628</c:v>
                </c:pt>
                <c:pt idx="2">
                  <c:v>17.543</c:v>
                </c:pt>
                <c:pt idx="3">
                  <c:v>15.962</c:v>
                </c:pt>
                <c:pt idx="4">
                  <c:v>22.294</c:v>
                </c:pt>
              </c:numCache>
            </c:numRef>
          </c:yVal>
          <c:smooth val="0"/>
        </c:ser>
        <c:axId val="56509830"/>
        <c:axId val="38826423"/>
      </c:scatterChart>
      <c:valAx>
        <c:axId val="56509830"/>
        <c:scaling>
          <c:orientation val="maxMin"/>
          <c:max val="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Rektaszension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8826423"/>
        <c:crosses val="max"/>
        <c:crossBetween val="midCat"/>
        <c:dispUnits/>
        <c:majorUnit val="1"/>
        <c:minorUnit val="0.2"/>
      </c:valAx>
      <c:valAx>
        <c:axId val="3882642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Deklination in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650983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3">
      <selection activeCell="S18" sqref="S18"/>
    </sheetView>
  </sheetViews>
  <sheetFormatPr defaultColWidth="11.421875" defaultRowHeight="12.75"/>
  <cols>
    <col min="1" max="1" width="7.7109375" style="4" bestFit="1" customWidth="1"/>
    <col min="2" max="2" width="5.00390625" style="4" bestFit="1" customWidth="1"/>
    <col min="3" max="3" width="8.140625" style="4" bestFit="1" customWidth="1"/>
    <col min="4" max="4" width="7.7109375" style="4" bestFit="1" customWidth="1"/>
    <col min="5" max="5" width="9.00390625" style="4" bestFit="1" customWidth="1"/>
    <col min="6" max="6" width="13.28125" style="4" bestFit="1" customWidth="1"/>
    <col min="7" max="7" width="12.00390625" style="4" bestFit="1" customWidth="1"/>
    <col min="8" max="9" width="0" style="0" hidden="1" customWidth="1"/>
    <col min="10" max="10" width="9.421875" style="4" bestFit="1" customWidth="1"/>
    <col min="11" max="11" width="9.7109375" style="4" bestFit="1" customWidth="1"/>
    <col min="12" max="12" width="7.7109375" style="4" bestFit="1" customWidth="1"/>
    <col min="13" max="13" width="9.00390625" style="4" bestFit="1" customWidth="1"/>
    <col min="14" max="14" width="7.00390625" style="4" bestFit="1" customWidth="1"/>
    <col min="15" max="15" width="7.7109375" style="4" bestFit="1" customWidth="1"/>
    <col min="16" max="16" width="9.421875" style="4" bestFit="1" customWidth="1"/>
    <col min="17" max="17" width="7.7109375" style="4" customWidth="1"/>
    <col min="18" max="18" width="6.140625" style="4" bestFit="1" customWidth="1"/>
    <col min="19" max="16384" width="11.421875" style="1" customWidth="1"/>
  </cols>
  <sheetData>
    <row r="1" spans="1:18" s="2" customFormat="1" ht="42.75" customHeight="1">
      <c r="A1" s="6" t="s">
        <v>50</v>
      </c>
      <c r="B1" s="6" t="s">
        <v>49</v>
      </c>
      <c r="C1" s="6" t="s">
        <v>81</v>
      </c>
      <c r="D1" s="5" t="s">
        <v>74</v>
      </c>
      <c r="E1" s="5" t="s">
        <v>75</v>
      </c>
      <c r="F1" s="14" t="s">
        <v>82</v>
      </c>
      <c r="G1" s="6" t="s">
        <v>79</v>
      </c>
      <c r="H1" s="14"/>
      <c r="I1" s="14"/>
      <c r="J1" s="5" t="s">
        <v>76</v>
      </c>
      <c r="K1" s="5" t="s">
        <v>77</v>
      </c>
      <c r="L1" s="6" t="s">
        <v>78</v>
      </c>
      <c r="M1" s="6" t="s">
        <v>48</v>
      </c>
      <c r="N1" s="5" t="s">
        <v>76</v>
      </c>
      <c r="O1" s="5" t="s">
        <v>77</v>
      </c>
      <c r="P1" s="5" t="s">
        <v>86</v>
      </c>
      <c r="Q1" s="5" t="s">
        <v>87</v>
      </c>
      <c r="R1" s="6" t="s">
        <v>88</v>
      </c>
    </row>
    <row r="2" spans="1:18" s="3" customFormat="1" ht="23.25" customHeight="1">
      <c r="A2" s="7"/>
      <c r="B2" s="7"/>
      <c r="C2" s="7"/>
      <c r="D2" s="8" t="s">
        <v>70</v>
      </c>
      <c r="E2" s="8" t="s">
        <v>71</v>
      </c>
      <c r="F2" s="8" t="s">
        <v>83</v>
      </c>
      <c r="G2" s="8" t="s">
        <v>69</v>
      </c>
      <c r="H2" s="15"/>
      <c r="I2" s="15"/>
      <c r="J2" s="16" t="s">
        <v>84</v>
      </c>
      <c r="K2" s="16" t="s">
        <v>84</v>
      </c>
      <c r="L2" s="8" t="s">
        <v>72</v>
      </c>
      <c r="M2" s="8" t="s">
        <v>73</v>
      </c>
      <c r="N2" s="8" t="s">
        <v>85</v>
      </c>
      <c r="O2" s="8" t="s">
        <v>85</v>
      </c>
      <c r="P2" s="6" t="s">
        <v>84</v>
      </c>
      <c r="Q2" s="8" t="s">
        <v>71</v>
      </c>
      <c r="R2" s="8" t="s">
        <v>89</v>
      </c>
    </row>
    <row r="3" spans="1:18" ht="15.75">
      <c r="A3" s="9">
        <v>21421</v>
      </c>
      <c r="B3" s="10" t="s">
        <v>80</v>
      </c>
      <c r="C3" s="10" t="s">
        <v>0</v>
      </c>
      <c r="D3" s="9">
        <v>4.599</v>
      </c>
      <c r="E3" s="9">
        <v>16.509</v>
      </c>
      <c r="F3" s="11" t="s">
        <v>1</v>
      </c>
      <c r="G3" s="11" t="str">
        <f>+F4</f>
        <v>04 28 39.7</v>
      </c>
      <c r="H3" s="17"/>
      <c r="I3" s="17"/>
      <c r="J3" s="9">
        <v>62.78</v>
      </c>
      <c r="K3" s="9">
        <v>-189.36</v>
      </c>
      <c r="L3" s="9">
        <v>54</v>
      </c>
      <c r="M3" s="9">
        <v>0.87</v>
      </c>
      <c r="N3" s="12"/>
      <c r="O3" s="12"/>
      <c r="P3" s="13">
        <f>(J3^2+K3^2)^0.5</f>
        <v>199.49570922704078</v>
      </c>
      <c r="Q3" s="10"/>
      <c r="R3" s="10"/>
    </row>
    <row r="4" spans="1:18" ht="15.75">
      <c r="A4" s="9">
        <v>20894</v>
      </c>
      <c r="B4" s="10" t="s">
        <v>2</v>
      </c>
      <c r="C4" s="10" t="s">
        <v>3</v>
      </c>
      <c r="D4" s="9">
        <v>4.478</v>
      </c>
      <c r="E4" s="9">
        <v>15.871</v>
      </c>
      <c r="F4" s="11" t="s">
        <v>4</v>
      </c>
      <c r="G4" s="11" t="s">
        <v>5</v>
      </c>
      <c r="H4" s="17"/>
      <c r="I4" s="17"/>
      <c r="J4" s="9">
        <v>108.66</v>
      </c>
      <c r="K4" s="9">
        <v>-26.39</v>
      </c>
      <c r="L4" s="9">
        <v>38.9</v>
      </c>
      <c r="M4" s="9">
        <v>3.4</v>
      </c>
      <c r="N4" s="12">
        <f>J4/54*7.5</f>
        <v>15.091666666666669</v>
      </c>
      <c r="O4" s="12">
        <f>K4/3.6*0.48</f>
        <v>-3.518666666666667</v>
      </c>
      <c r="P4" s="13">
        <f aca="true" t="shared" si="0" ref="P4:P29">(J4^2+K4^2)^0.5</f>
        <v>111.81872696467259</v>
      </c>
      <c r="Q4" s="19">
        <f>(((D4-6.49)*15)^2+(E4-6.89)^2)^0.5</f>
        <v>31.487946281077154</v>
      </c>
      <c r="R4" s="13">
        <f aca="true" t="shared" si="1" ref="R4:R29">L4*TAN(Q4*2*3.14159/360)*1000/4.74/P4</f>
        <v>44.95422061806409</v>
      </c>
    </row>
    <row r="5" spans="1:18" ht="15.75">
      <c r="A5" s="9">
        <v>20889</v>
      </c>
      <c r="B5" s="10" t="s">
        <v>2</v>
      </c>
      <c r="C5" s="10" t="s">
        <v>6</v>
      </c>
      <c r="D5" s="9">
        <v>4.477</v>
      </c>
      <c r="E5" s="9">
        <v>19.18</v>
      </c>
      <c r="F5" s="11" t="s">
        <v>7</v>
      </c>
      <c r="G5" s="11" t="s">
        <v>51</v>
      </c>
      <c r="H5" s="17"/>
      <c r="I5" s="17"/>
      <c r="J5" s="9">
        <v>107.23</v>
      </c>
      <c r="K5" s="9">
        <v>-36.77</v>
      </c>
      <c r="L5" s="9">
        <v>39.37</v>
      </c>
      <c r="M5" s="9">
        <v>3.53</v>
      </c>
      <c r="N5" s="12">
        <f aca="true" t="shared" si="2" ref="N5:N29">J5/54*7.5</f>
        <v>14.893055555555556</v>
      </c>
      <c r="O5" s="12">
        <f aca="true" t="shared" si="3" ref="O5:O29">K5/3.6*0.48</f>
        <v>-4.902666666666668</v>
      </c>
      <c r="P5" s="13">
        <f t="shared" si="0"/>
        <v>113.35918930549919</v>
      </c>
      <c r="Q5" s="13">
        <f aca="true" t="shared" si="4" ref="Q5:Q29">(((D5-6.49)*15)^2+(E5-6.89)^2)^0.5</f>
        <v>32.60033933872468</v>
      </c>
      <c r="R5" s="13">
        <f t="shared" si="1"/>
        <v>46.859129495230114</v>
      </c>
    </row>
    <row r="6" spans="1:18" ht="15.75">
      <c r="A6" s="9">
        <v>20205</v>
      </c>
      <c r="B6" s="10" t="s">
        <v>2</v>
      </c>
      <c r="C6" s="10" t="s">
        <v>8</v>
      </c>
      <c r="D6" s="9">
        <v>4.33</v>
      </c>
      <c r="E6" s="9">
        <v>15.628</v>
      </c>
      <c r="F6" s="11" t="s">
        <v>9</v>
      </c>
      <c r="G6" s="11" t="s">
        <v>52</v>
      </c>
      <c r="H6" s="17"/>
      <c r="I6" s="17"/>
      <c r="J6" s="9">
        <v>115.29</v>
      </c>
      <c r="K6" s="9">
        <v>-23.86</v>
      </c>
      <c r="L6" s="9">
        <v>39.28</v>
      </c>
      <c r="M6" s="9">
        <v>3.65</v>
      </c>
      <c r="N6" s="12">
        <f t="shared" si="2"/>
        <v>16.012500000000003</v>
      </c>
      <c r="O6" s="12">
        <f t="shared" si="3"/>
        <v>-3.181333333333333</v>
      </c>
      <c r="P6" s="13">
        <f t="shared" si="0"/>
        <v>117.73310367097268</v>
      </c>
      <c r="Q6" s="13">
        <f t="shared" si="4"/>
        <v>33.55760188094496</v>
      </c>
      <c r="R6" s="13">
        <f t="shared" si="1"/>
        <v>46.690145043211366</v>
      </c>
    </row>
    <row r="7" spans="1:18" ht="15.75">
      <c r="A7" s="9">
        <v>20455</v>
      </c>
      <c r="B7" s="10" t="s">
        <v>2</v>
      </c>
      <c r="C7" s="10" t="s">
        <v>10</v>
      </c>
      <c r="D7" s="9">
        <v>4.382</v>
      </c>
      <c r="E7" s="9">
        <v>17.543</v>
      </c>
      <c r="F7" s="11" t="s">
        <v>11</v>
      </c>
      <c r="G7" s="11" t="s">
        <v>53</v>
      </c>
      <c r="H7" s="17"/>
      <c r="I7" s="17"/>
      <c r="J7" s="9">
        <v>107.75</v>
      </c>
      <c r="K7" s="9">
        <v>-28.84</v>
      </c>
      <c r="L7" s="9">
        <v>39.65</v>
      </c>
      <c r="M7" s="9">
        <v>3.77</v>
      </c>
      <c r="N7" s="12">
        <f t="shared" si="2"/>
        <v>14.965277777777779</v>
      </c>
      <c r="O7" s="12">
        <f t="shared" si="3"/>
        <v>-3.845333333333333</v>
      </c>
      <c r="P7" s="13">
        <f t="shared" si="0"/>
        <v>111.54285320001456</v>
      </c>
      <c r="Q7" s="13">
        <f t="shared" si="4"/>
        <v>33.36631248729773</v>
      </c>
      <c r="R7" s="13">
        <f t="shared" si="1"/>
        <v>49.38575072549912</v>
      </c>
    </row>
    <row r="8" spans="1:18" ht="15.75">
      <c r="A8" s="9">
        <v>20885</v>
      </c>
      <c r="B8" s="10" t="s">
        <v>2</v>
      </c>
      <c r="C8" s="10" t="s">
        <v>12</v>
      </c>
      <c r="D8" s="9">
        <v>4.476</v>
      </c>
      <c r="E8" s="9">
        <v>15.962</v>
      </c>
      <c r="F8" s="11" t="s">
        <v>13</v>
      </c>
      <c r="G8" s="11" t="s">
        <v>14</v>
      </c>
      <c r="H8" s="17"/>
      <c r="I8" s="17"/>
      <c r="J8" s="9">
        <v>104.76</v>
      </c>
      <c r="K8" s="9">
        <v>-15.01</v>
      </c>
      <c r="L8" s="9">
        <v>40.17</v>
      </c>
      <c r="M8" s="9">
        <v>3.84</v>
      </c>
      <c r="N8" s="12">
        <f t="shared" si="2"/>
        <v>14.55</v>
      </c>
      <c r="O8" s="12">
        <f t="shared" si="3"/>
        <v>-2.001333333333333</v>
      </c>
      <c r="P8" s="13">
        <f t="shared" si="0"/>
        <v>105.82985259367983</v>
      </c>
      <c r="Q8" s="13">
        <f t="shared" si="4"/>
        <v>31.542753272344513</v>
      </c>
      <c r="R8" s="13">
        <f t="shared" si="1"/>
        <v>49.154275172307656</v>
      </c>
    </row>
    <row r="9" spans="1:18" ht="15.75">
      <c r="A9" s="9">
        <v>20635</v>
      </c>
      <c r="B9" s="10" t="s">
        <v>2</v>
      </c>
      <c r="C9" s="10" t="s">
        <v>15</v>
      </c>
      <c r="D9" s="9">
        <v>4.423</v>
      </c>
      <c r="E9" s="9">
        <v>22.294</v>
      </c>
      <c r="F9" s="11" t="s">
        <v>16</v>
      </c>
      <c r="G9" s="11" t="s">
        <v>17</v>
      </c>
      <c r="H9" s="17"/>
      <c r="I9" s="17"/>
      <c r="J9" s="9">
        <v>105.49</v>
      </c>
      <c r="K9" s="9">
        <v>-44.14</v>
      </c>
      <c r="L9" s="9">
        <v>38.6</v>
      </c>
      <c r="M9" s="9">
        <v>4.21</v>
      </c>
      <c r="N9" s="12">
        <f t="shared" si="2"/>
        <v>14.651388888888889</v>
      </c>
      <c r="O9" s="12">
        <f t="shared" si="3"/>
        <v>-5.8853333333333335</v>
      </c>
      <c r="P9" s="13">
        <f t="shared" si="0"/>
        <v>114.3524363535819</v>
      </c>
      <c r="Q9" s="13">
        <f t="shared" si="4"/>
        <v>34.62070537987347</v>
      </c>
      <c r="R9" s="13">
        <f t="shared" si="1"/>
        <v>49.1649779236116</v>
      </c>
    </row>
    <row r="10" spans="1:18" ht="15.75">
      <c r="A10" s="9">
        <v>21589</v>
      </c>
      <c r="B10" s="10" t="s">
        <v>2</v>
      </c>
      <c r="C10" s="10">
        <v>90</v>
      </c>
      <c r="D10" s="9">
        <v>4.636</v>
      </c>
      <c r="E10" s="9">
        <v>12.511</v>
      </c>
      <c r="F10" s="11" t="s">
        <v>18</v>
      </c>
      <c r="G10" s="11" t="s">
        <v>54</v>
      </c>
      <c r="H10" s="17"/>
      <c r="I10" s="17"/>
      <c r="J10" s="9">
        <v>101.73</v>
      </c>
      <c r="K10" s="9">
        <v>-14.9</v>
      </c>
      <c r="L10" s="9">
        <v>44.7</v>
      </c>
      <c r="M10" s="9">
        <v>4.27</v>
      </c>
      <c r="N10" s="12">
        <f t="shared" si="2"/>
        <v>14.129166666666666</v>
      </c>
      <c r="O10" s="12">
        <f t="shared" si="3"/>
        <v>-1.9866666666666668</v>
      </c>
      <c r="P10" s="13">
        <f t="shared" si="0"/>
        <v>102.81538260396643</v>
      </c>
      <c r="Q10" s="13">
        <f t="shared" si="4"/>
        <v>28.37237637209827</v>
      </c>
      <c r="R10" s="13">
        <f t="shared" si="1"/>
        <v>49.53643890210437</v>
      </c>
    </row>
    <row r="11" spans="1:18" ht="15.75">
      <c r="A11" s="9">
        <v>20648</v>
      </c>
      <c r="B11" s="10" t="s">
        <v>2</v>
      </c>
      <c r="C11" s="10" t="s">
        <v>19</v>
      </c>
      <c r="D11" s="9">
        <v>4.425</v>
      </c>
      <c r="E11" s="9">
        <v>17.928</v>
      </c>
      <c r="F11" s="11" t="s">
        <v>20</v>
      </c>
      <c r="G11" s="11" t="s">
        <v>21</v>
      </c>
      <c r="H11" s="17"/>
      <c r="I11" s="17"/>
      <c r="J11" s="9">
        <v>108.26</v>
      </c>
      <c r="K11" s="9">
        <v>-32.47</v>
      </c>
      <c r="L11" s="9">
        <v>38.7</v>
      </c>
      <c r="M11" s="9">
        <v>4.3</v>
      </c>
      <c r="N11" s="12">
        <f t="shared" si="2"/>
        <v>15.036111111111111</v>
      </c>
      <c r="O11" s="12">
        <f t="shared" si="3"/>
        <v>-4.329333333333333</v>
      </c>
      <c r="P11" s="13">
        <f t="shared" si="0"/>
        <v>113.0244597421284</v>
      </c>
      <c r="Q11" s="13">
        <f t="shared" si="4"/>
        <v>32.88294495631436</v>
      </c>
      <c r="R11" s="13">
        <f t="shared" si="1"/>
        <v>46.70171741560769</v>
      </c>
    </row>
    <row r="12" spans="1:18" ht="15.75">
      <c r="A12" s="9">
        <v>20713</v>
      </c>
      <c r="B12" s="10" t="s">
        <v>2</v>
      </c>
      <c r="C12" s="10">
        <v>71</v>
      </c>
      <c r="D12" s="9">
        <v>4.439</v>
      </c>
      <c r="E12" s="9">
        <v>15.618</v>
      </c>
      <c r="F12" s="11" t="s">
        <v>22</v>
      </c>
      <c r="G12" s="11" t="s">
        <v>55</v>
      </c>
      <c r="H12" s="17"/>
      <c r="I12" s="17"/>
      <c r="J12" s="9">
        <v>114.66</v>
      </c>
      <c r="K12" s="9">
        <v>-33.3</v>
      </c>
      <c r="L12" s="9">
        <v>40.8</v>
      </c>
      <c r="M12" s="9">
        <v>4.48</v>
      </c>
      <c r="N12" s="12">
        <f t="shared" si="2"/>
        <v>15.924999999999997</v>
      </c>
      <c r="O12" s="12">
        <f t="shared" si="3"/>
        <v>-4.439999999999999</v>
      </c>
      <c r="P12" s="13">
        <f t="shared" si="0"/>
        <v>119.39767836938873</v>
      </c>
      <c r="Q12" s="13">
        <f t="shared" si="4"/>
        <v>31.97910581926893</v>
      </c>
      <c r="R12" s="13">
        <f t="shared" si="1"/>
        <v>45.01136961870099</v>
      </c>
    </row>
    <row r="13" spans="1:18" ht="15.75">
      <c r="A13" s="9">
        <v>21683</v>
      </c>
      <c r="B13" s="10" t="s">
        <v>2</v>
      </c>
      <c r="C13" s="10" t="s">
        <v>23</v>
      </c>
      <c r="D13" s="9">
        <v>4.655</v>
      </c>
      <c r="E13" s="9">
        <v>15.918</v>
      </c>
      <c r="F13" s="11" t="s">
        <v>24</v>
      </c>
      <c r="G13" s="11" t="s">
        <v>25</v>
      </c>
      <c r="H13" s="17"/>
      <c r="I13" s="17"/>
      <c r="J13" s="9">
        <v>82.4</v>
      </c>
      <c r="K13" s="9">
        <v>-19.53</v>
      </c>
      <c r="L13" s="9">
        <v>35.6</v>
      </c>
      <c r="M13" s="9">
        <v>4.67</v>
      </c>
      <c r="N13" s="12">
        <f t="shared" si="2"/>
        <v>11.444444444444446</v>
      </c>
      <c r="O13" s="12">
        <f t="shared" si="3"/>
        <v>-2.6039999999999996</v>
      </c>
      <c r="P13" s="13">
        <f t="shared" si="0"/>
        <v>84.68282529533366</v>
      </c>
      <c r="Q13" s="13">
        <f t="shared" si="4"/>
        <v>28.967747737785896</v>
      </c>
      <c r="R13" s="13">
        <f t="shared" si="1"/>
        <v>49.09656456749282</v>
      </c>
    </row>
    <row r="14" spans="1:18" ht="15.75">
      <c r="A14" s="9">
        <v>20542</v>
      </c>
      <c r="B14" s="10" t="s">
        <v>2</v>
      </c>
      <c r="C14" s="10" t="s">
        <v>26</v>
      </c>
      <c r="D14" s="9">
        <v>4.401</v>
      </c>
      <c r="E14" s="9">
        <v>17.444</v>
      </c>
      <c r="F14" s="11" t="s">
        <v>27</v>
      </c>
      <c r="G14" s="11" t="s">
        <v>28</v>
      </c>
      <c r="H14" s="17"/>
      <c r="I14" s="17"/>
      <c r="J14" s="9">
        <v>109.99</v>
      </c>
      <c r="K14" s="9">
        <v>-33.47</v>
      </c>
      <c r="L14" s="9">
        <v>39.2</v>
      </c>
      <c r="M14" s="9">
        <v>4.8</v>
      </c>
      <c r="N14" s="12">
        <f t="shared" si="2"/>
        <v>15.276388888888889</v>
      </c>
      <c r="O14" s="12">
        <f t="shared" si="3"/>
        <v>-4.462666666666666</v>
      </c>
      <c r="P14" s="13">
        <f t="shared" si="0"/>
        <v>114.96973949696502</v>
      </c>
      <c r="Q14" s="13">
        <f t="shared" si="4"/>
        <v>33.06462068435083</v>
      </c>
      <c r="R14" s="13">
        <f t="shared" si="1"/>
        <v>46.82878409519689</v>
      </c>
    </row>
    <row r="15" spans="1:18" ht="15.75">
      <c r="A15" s="9">
        <v>20901</v>
      </c>
      <c r="B15" s="10" t="s">
        <v>2</v>
      </c>
      <c r="C15" s="10">
        <v>79</v>
      </c>
      <c r="D15" s="9">
        <v>4.481</v>
      </c>
      <c r="E15" s="9">
        <v>13.048</v>
      </c>
      <c r="F15" s="11" t="s">
        <v>29</v>
      </c>
      <c r="G15" s="11" t="s">
        <v>56</v>
      </c>
      <c r="H15" s="17"/>
      <c r="I15" s="17"/>
      <c r="J15" s="9">
        <v>105.17</v>
      </c>
      <c r="K15" s="9">
        <v>-15.08</v>
      </c>
      <c r="L15" s="9">
        <v>39.9</v>
      </c>
      <c r="M15" s="9">
        <v>5.02</v>
      </c>
      <c r="N15" s="12">
        <f t="shared" si="2"/>
        <v>14.606944444444444</v>
      </c>
      <c r="O15" s="12">
        <f t="shared" si="3"/>
        <v>-2.010666666666667</v>
      </c>
      <c r="P15" s="13">
        <f t="shared" si="0"/>
        <v>106.2456366162865</v>
      </c>
      <c r="Q15" s="13">
        <f t="shared" si="4"/>
        <v>30.757750064008263</v>
      </c>
      <c r="R15" s="13">
        <f t="shared" si="1"/>
        <v>47.15068576251793</v>
      </c>
    </row>
    <row r="16" spans="1:18" ht="15.75">
      <c r="A16" s="9">
        <v>21673</v>
      </c>
      <c r="B16" s="10" t="s">
        <v>2</v>
      </c>
      <c r="C16" s="10" t="s">
        <v>30</v>
      </c>
      <c r="D16" s="9">
        <v>4.653</v>
      </c>
      <c r="E16" s="9">
        <v>15.8</v>
      </c>
      <c r="F16" s="11" t="s">
        <v>31</v>
      </c>
      <c r="G16" s="11" t="s">
        <v>32</v>
      </c>
      <c r="H16" s="17"/>
      <c r="I16" s="17"/>
      <c r="J16" s="9">
        <v>32.4</v>
      </c>
      <c r="K16" s="9">
        <v>-77.67</v>
      </c>
      <c r="L16" s="9">
        <v>26.1</v>
      </c>
      <c r="M16" s="9">
        <v>5.08</v>
      </c>
      <c r="N16" s="12">
        <f t="shared" si="2"/>
        <v>4.5</v>
      </c>
      <c r="O16" s="12">
        <f t="shared" si="3"/>
        <v>-10.356</v>
      </c>
      <c r="P16" s="13">
        <f t="shared" si="0"/>
        <v>84.15693019591436</v>
      </c>
      <c r="Q16" s="13">
        <f t="shared" si="4"/>
        <v>28.959732819900125</v>
      </c>
      <c r="R16" s="13">
        <f t="shared" si="1"/>
        <v>36.20792850268247</v>
      </c>
    </row>
    <row r="17" spans="1:18" ht="15.75">
      <c r="A17" s="9">
        <v>20261</v>
      </c>
      <c r="B17" s="10" t="s">
        <v>2</v>
      </c>
      <c r="C17" s="10">
        <v>58</v>
      </c>
      <c r="D17" s="9">
        <v>4.343</v>
      </c>
      <c r="E17" s="9">
        <v>15.095</v>
      </c>
      <c r="F17" s="11" t="s">
        <v>33</v>
      </c>
      <c r="G17" s="11" t="s">
        <v>57</v>
      </c>
      <c r="H17" s="17"/>
      <c r="I17" s="17"/>
      <c r="J17" s="9">
        <v>108.79</v>
      </c>
      <c r="K17" s="9">
        <v>-20.67</v>
      </c>
      <c r="L17" s="9">
        <v>36.2</v>
      </c>
      <c r="M17" s="9">
        <v>5.26</v>
      </c>
      <c r="N17" s="12">
        <f t="shared" si="2"/>
        <v>15.10972222222222</v>
      </c>
      <c r="O17" s="12">
        <f t="shared" si="3"/>
        <v>-2.7560000000000002</v>
      </c>
      <c r="P17" s="13">
        <f t="shared" si="0"/>
        <v>110.73623164980829</v>
      </c>
      <c r="Q17" s="13">
        <f t="shared" si="4"/>
        <v>33.233778749940555</v>
      </c>
      <c r="R17" s="13">
        <f t="shared" si="1"/>
        <v>45.18869678866698</v>
      </c>
    </row>
    <row r="18" spans="1:18" ht="15.75">
      <c r="A18" s="9">
        <v>20641</v>
      </c>
      <c r="B18" s="10" t="s">
        <v>2</v>
      </c>
      <c r="C18" s="10" t="s">
        <v>34</v>
      </c>
      <c r="D18" s="9">
        <v>4.424</v>
      </c>
      <c r="E18" s="9">
        <v>22.2</v>
      </c>
      <c r="F18" s="11" t="s">
        <v>35</v>
      </c>
      <c r="G18" s="11" t="s">
        <v>36</v>
      </c>
      <c r="H18" s="17"/>
      <c r="I18" s="17"/>
      <c r="J18" s="9">
        <v>112.45</v>
      </c>
      <c r="K18" s="9">
        <v>-47.06</v>
      </c>
      <c r="L18" s="9">
        <v>32</v>
      </c>
      <c r="M18" s="9">
        <v>5.27</v>
      </c>
      <c r="N18" s="12">
        <f t="shared" si="2"/>
        <v>15.618055555555554</v>
      </c>
      <c r="O18" s="12">
        <f t="shared" si="3"/>
        <v>-6.274666666666667</v>
      </c>
      <c r="P18" s="13">
        <f t="shared" si="0"/>
        <v>121.9001480721004</v>
      </c>
      <c r="Q18" s="13">
        <f t="shared" si="4"/>
        <v>34.56553485771629</v>
      </c>
      <c r="R18" s="13">
        <f t="shared" si="1"/>
        <v>38.156185254457995</v>
      </c>
    </row>
    <row r="19" spans="1:18" ht="15.75">
      <c r="A19" s="9">
        <v>21036</v>
      </c>
      <c r="B19" s="10" t="s">
        <v>2</v>
      </c>
      <c r="C19" s="10">
        <v>83</v>
      </c>
      <c r="D19" s="9">
        <v>4.51</v>
      </c>
      <c r="E19" s="9">
        <v>13.724</v>
      </c>
      <c r="F19" s="11" t="s">
        <v>37</v>
      </c>
      <c r="G19" s="11" t="s">
        <v>58</v>
      </c>
      <c r="H19" s="17"/>
      <c r="I19" s="17"/>
      <c r="J19" s="9">
        <v>108.06</v>
      </c>
      <c r="K19" s="9">
        <v>-19.71</v>
      </c>
      <c r="L19" s="9">
        <v>38.8</v>
      </c>
      <c r="M19" s="9">
        <v>5.4</v>
      </c>
      <c r="N19" s="12">
        <f t="shared" si="2"/>
        <v>15.008333333333335</v>
      </c>
      <c r="O19" s="12">
        <f t="shared" si="3"/>
        <v>-2.628</v>
      </c>
      <c r="P19" s="13">
        <f t="shared" si="0"/>
        <v>109.84283180981816</v>
      </c>
      <c r="Q19" s="13">
        <f t="shared" si="4"/>
        <v>30.47611451612558</v>
      </c>
      <c r="R19" s="13">
        <f t="shared" si="1"/>
        <v>43.854645147646345</v>
      </c>
    </row>
    <row r="20" spans="1:18" ht="15.75">
      <c r="A20" s="9">
        <v>21039</v>
      </c>
      <c r="B20" s="10" t="s">
        <v>2</v>
      </c>
      <c r="C20" s="10">
        <v>81</v>
      </c>
      <c r="D20" s="9">
        <v>4.511</v>
      </c>
      <c r="E20" s="9">
        <v>15.692</v>
      </c>
      <c r="F20" s="11" t="s">
        <v>38</v>
      </c>
      <c r="G20" s="11" t="s">
        <v>59</v>
      </c>
      <c r="H20" s="17"/>
      <c r="I20" s="17"/>
      <c r="J20" s="9">
        <v>104.17</v>
      </c>
      <c r="K20" s="9">
        <v>-24.29</v>
      </c>
      <c r="L20" s="9">
        <v>39.56</v>
      </c>
      <c r="M20" s="9">
        <v>5.47</v>
      </c>
      <c r="N20" s="12">
        <f t="shared" si="2"/>
        <v>14.468055555555557</v>
      </c>
      <c r="O20" s="12">
        <f t="shared" si="3"/>
        <v>-3.238666666666666</v>
      </c>
      <c r="P20" s="13">
        <f t="shared" si="0"/>
        <v>106.96444736453323</v>
      </c>
      <c r="Q20" s="13">
        <f t="shared" si="4"/>
        <v>30.962468070229804</v>
      </c>
      <c r="R20" s="13">
        <f t="shared" si="1"/>
        <v>46.81307324676828</v>
      </c>
    </row>
    <row r="21" spans="1:18" ht="15.75">
      <c r="A21" s="9">
        <v>20219</v>
      </c>
      <c r="B21" s="10" t="s">
        <v>2</v>
      </c>
      <c r="C21" s="10">
        <v>57</v>
      </c>
      <c r="D21" s="9">
        <v>4.333</v>
      </c>
      <c r="E21" s="9">
        <v>14.035</v>
      </c>
      <c r="F21" s="11" t="s">
        <v>39</v>
      </c>
      <c r="G21" s="11" t="s">
        <v>60</v>
      </c>
      <c r="H21" s="17"/>
      <c r="I21" s="17"/>
      <c r="J21" s="9">
        <v>115.42</v>
      </c>
      <c r="K21" s="9">
        <v>-19.91</v>
      </c>
      <c r="L21" s="9">
        <v>42</v>
      </c>
      <c r="M21" s="9">
        <v>5.58</v>
      </c>
      <c r="N21" s="12">
        <f t="shared" si="2"/>
        <v>16.030555555555555</v>
      </c>
      <c r="O21" s="12">
        <f t="shared" si="3"/>
        <v>-2.6546666666666665</v>
      </c>
      <c r="P21" s="13">
        <f t="shared" si="0"/>
        <v>117.12465368145172</v>
      </c>
      <c r="Q21" s="13">
        <f t="shared" si="4"/>
        <v>33.13452957263767</v>
      </c>
      <c r="R21" s="13">
        <f t="shared" si="1"/>
        <v>49.382110028231715</v>
      </c>
    </row>
    <row r="22" spans="1:18" ht="15.75">
      <c r="A22" s="9">
        <v>20087</v>
      </c>
      <c r="B22" s="10" t="s">
        <v>2</v>
      </c>
      <c r="C22" s="10">
        <v>51</v>
      </c>
      <c r="D22" s="9">
        <v>4.306</v>
      </c>
      <c r="E22" s="9">
        <v>21.579</v>
      </c>
      <c r="F22" s="11" t="s">
        <v>40</v>
      </c>
      <c r="G22" s="11" t="s">
        <v>61</v>
      </c>
      <c r="H22" s="17"/>
      <c r="I22" s="17"/>
      <c r="J22" s="9">
        <v>96.42</v>
      </c>
      <c r="K22" s="9">
        <v>-33.92</v>
      </c>
      <c r="L22" s="9">
        <v>37.78</v>
      </c>
      <c r="M22" s="9">
        <v>5.64</v>
      </c>
      <c r="N22" s="12">
        <f t="shared" si="2"/>
        <v>13.391666666666667</v>
      </c>
      <c r="O22" s="12">
        <f t="shared" si="3"/>
        <v>-4.522666666666667</v>
      </c>
      <c r="P22" s="13">
        <f t="shared" si="0"/>
        <v>102.21243955605404</v>
      </c>
      <c r="Q22" s="13">
        <f t="shared" si="4"/>
        <v>35.90242778698956</v>
      </c>
      <c r="R22" s="13">
        <f t="shared" si="1"/>
        <v>56.45264047178079</v>
      </c>
    </row>
    <row r="23" spans="1:18" ht="15.75">
      <c r="A23" s="9">
        <v>20484</v>
      </c>
      <c r="B23" s="10" t="s">
        <v>2</v>
      </c>
      <c r="C23" s="10">
        <v>63</v>
      </c>
      <c r="D23" s="9">
        <v>4.39</v>
      </c>
      <c r="E23" s="9">
        <v>16.777</v>
      </c>
      <c r="F23" s="11" t="s">
        <v>41</v>
      </c>
      <c r="G23" s="11" t="s">
        <v>62</v>
      </c>
      <c r="H23" s="17"/>
      <c r="I23" s="17"/>
      <c r="J23" s="9">
        <v>105.09</v>
      </c>
      <c r="K23" s="9">
        <v>-27.62</v>
      </c>
      <c r="L23" s="9">
        <v>37.7</v>
      </c>
      <c r="M23" s="9">
        <v>5.64</v>
      </c>
      <c r="N23" s="12">
        <f t="shared" si="2"/>
        <v>14.595833333333333</v>
      </c>
      <c r="O23" s="12">
        <f t="shared" si="3"/>
        <v>-3.6826666666666665</v>
      </c>
      <c r="P23" s="13">
        <f t="shared" si="0"/>
        <v>108.6589733984267</v>
      </c>
      <c r="Q23" s="13">
        <f t="shared" si="4"/>
        <v>33.015189973707564</v>
      </c>
      <c r="R23" s="13">
        <f t="shared" si="1"/>
        <v>47.56268347058673</v>
      </c>
    </row>
    <row r="24" spans="1:18" ht="15.75">
      <c r="A24" s="9">
        <v>19554</v>
      </c>
      <c r="B24" s="10" t="s">
        <v>2</v>
      </c>
      <c r="C24" s="10">
        <v>45</v>
      </c>
      <c r="D24" s="9">
        <v>4.189</v>
      </c>
      <c r="E24" s="9">
        <v>5.523</v>
      </c>
      <c r="F24" s="11" t="s">
        <v>42</v>
      </c>
      <c r="G24" s="11" t="s">
        <v>63</v>
      </c>
      <c r="H24" s="17"/>
      <c r="I24" s="17"/>
      <c r="J24" s="9">
        <v>146.86</v>
      </c>
      <c r="K24" s="9">
        <v>5</v>
      </c>
      <c r="L24" s="9">
        <v>36.6</v>
      </c>
      <c r="M24" s="9">
        <v>5.71</v>
      </c>
      <c r="N24" s="12">
        <f t="shared" si="2"/>
        <v>20.397222222222226</v>
      </c>
      <c r="O24" s="12">
        <f t="shared" si="3"/>
        <v>0.6666666666666666</v>
      </c>
      <c r="P24" s="13">
        <f t="shared" si="0"/>
        <v>146.94509042496114</v>
      </c>
      <c r="Q24" s="13">
        <f t="shared" si="4"/>
        <v>34.542060071744416</v>
      </c>
      <c r="R24" s="13">
        <f t="shared" si="1"/>
        <v>36.17131456171862</v>
      </c>
    </row>
    <row r="25" spans="1:18" ht="15.75">
      <c r="A25" s="9">
        <v>20400</v>
      </c>
      <c r="B25" s="10" t="s">
        <v>2</v>
      </c>
      <c r="C25" s="10">
        <v>60</v>
      </c>
      <c r="D25" s="9">
        <v>4.368</v>
      </c>
      <c r="E25" s="9">
        <v>14.077</v>
      </c>
      <c r="F25" s="11" t="s">
        <v>43</v>
      </c>
      <c r="G25" s="11" t="s">
        <v>64</v>
      </c>
      <c r="H25" s="17"/>
      <c r="I25" s="17"/>
      <c r="J25" s="9">
        <v>114.04</v>
      </c>
      <c r="K25" s="9">
        <v>-21.4</v>
      </c>
      <c r="L25" s="9">
        <v>37.8</v>
      </c>
      <c r="M25" s="9">
        <v>5.72</v>
      </c>
      <c r="N25" s="12">
        <f t="shared" si="2"/>
        <v>15.838888888888889</v>
      </c>
      <c r="O25" s="12">
        <f t="shared" si="3"/>
        <v>-2.853333333333333</v>
      </c>
      <c r="P25" s="13">
        <f t="shared" si="0"/>
        <v>116.03052012294008</v>
      </c>
      <c r="Q25" s="13">
        <f t="shared" si="4"/>
        <v>32.63130198137978</v>
      </c>
      <c r="R25" s="13">
        <f t="shared" si="1"/>
        <v>44.00702732256076</v>
      </c>
    </row>
    <row r="26" spans="1:18" ht="15.75">
      <c r="A26" s="9">
        <v>21588</v>
      </c>
      <c r="B26" s="10" t="s">
        <v>2</v>
      </c>
      <c r="C26" s="10">
        <v>89</v>
      </c>
      <c r="D26" s="9">
        <v>4.636</v>
      </c>
      <c r="E26" s="9">
        <v>16.033</v>
      </c>
      <c r="F26" s="11" t="s">
        <v>44</v>
      </c>
      <c r="G26" s="11" t="s">
        <v>65</v>
      </c>
      <c r="H26" s="17"/>
      <c r="I26" s="17"/>
      <c r="J26" s="9">
        <v>113.05</v>
      </c>
      <c r="K26" s="9">
        <v>-40.4</v>
      </c>
      <c r="L26" s="9">
        <v>38.4</v>
      </c>
      <c r="M26" s="9">
        <v>5.78</v>
      </c>
      <c r="N26" s="12">
        <f t="shared" si="2"/>
        <v>15.701388888888888</v>
      </c>
      <c r="O26" s="12">
        <f t="shared" si="3"/>
        <v>-5.386666666666666</v>
      </c>
      <c r="P26" s="13">
        <f t="shared" si="0"/>
        <v>120.05191585310082</v>
      </c>
      <c r="Q26" s="13">
        <f t="shared" si="4"/>
        <v>29.274400916158818</v>
      </c>
      <c r="R26" s="13">
        <f t="shared" si="1"/>
        <v>37.82909678767124</v>
      </c>
    </row>
    <row r="27" spans="1:18" ht="15.75">
      <c r="A27" s="9">
        <v>20873</v>
      </c>
      <c r="B27" s="10" t="s">
        <v>2</v>
      </c>
      <c r="C27" s="10">
        <v>76</v>
      </c>
      <c r="D27" s="9">
        <v>4.473</v>
      </c>
      <c r="E27" s="9">
        <v>14.741</v>
      </c>
      <c r="F27" s="11" t="s">
        <v>45</v>
      </c>
      <c r="G27" s="11" t="s">
        <v>66</v>
      </c>
      <c r="H27" s="17"/>
      <c r="I27" s="17"/>
      <c r="J27" s="9">
        <v>109.72</v>
      </c>
      <c r="K27" s="9">
        <v>-21.27</v>
      </c>
      <c r="L27" s="9">
        <v>40.6</v>
      </c>
      <c r="M27" s="9">
        <v>5.9</v>
      </c>
      <c r="N27" s="12">
        <f t="shared" si="2"/>
        <v>15.238888888888889</v>
      </c>
      <c r="O27" s="12">
        <f t="shared" si="3"/>
        <v>-2.836</v>
      </c>
      <c r="P27" s="13">
        <f t="shared" si="0"/>
        <v>111.76265610659046</v>
      </c>
      <c r="Q27" s="13">
        <f t="shared" si="4"/>
        <v>31.257050820574875</v>
      </c>
      <c r="R27" s="13">
        <f t="shared" si="1"/>
        <v>46.51866644224526</v>
      </c>
    </row>
    <row r="28" spans="1:18" ht="15.75">
      <c r="A28" s="9">
        <v>19877</v>
      </c>
      <c r="B28" s="10" t="s">
        <v>2</v>
      </c>
      <c r="C28" s="10">
        <v>48</v>
      </c>
      <c r="D28" s="9">
        <v>4.263</v>
      </c>
      <c r="E28" s="9">
        <v>15.401</v>
      </c>
      <c r="F28" s="11" t="s">
        <v>46</v>
      </c>
      <c r="G28" s="11" t="s">
        <v>67</v>
      </c>
      <c r="H28" s="17"/>
      <c r="I28" s="17"/>
      <c r="J28" s="9">
        <v>114.38</v>
      </c>
      <c r="K28" s="9">
        <v>-22.07</v>
      </c>
      <c r="L28" s="9">
        <v>36.4</v>
      </c>
      <c r="M28" s="9">
        <v>6.31</v>
      </c>
      <c r="N28" s="12">
        <f t="shared" si="2"/>
        <v>15.886111111111111</v>
      </c>
      <c r="O28" s="12">
        <f t="shared" si="3"/>
        <v>-2.9426666666666668</v>
      </c>
      <c r="P28" s="13">
        <f t="shared" si="0"/>
        <v>116.4897819553286</v>
      </c>
      <c r="Q28" s="13">
        <f t="shared" si="4"/>
        <v>34.47217930447682</v>
      </c>
      <c r="R28" s="13">
        <f t="shared" si="1"/>
        <v>45.26027662179437</v>
      </c>
    </row>
    <row r="29" spans="1:18" ht="15.75">
      <c r="A29" s="9">
        <v>20661</v>
      </c>
      <c r="B29" s="10" t="s">
        <v>2</v>
      </c>
      <c r="C29" s="10">
        <v>70</v>
      </c>
      <c r="D29" s="9">
        <v>4.427</v>
      </c>
      <c r="E29" s="9">
        <v>15.941</v>
      </c>
      <c r="F29" s="11" t="s">
        <v>47</v>
      </c>
      <c r="G29" s="11" t="s">
        <v>68</v>
      </c>
      <c r="H29" s="18"/>
      <c r="I29" s="18"/>
      <c r="J29" s="9">
        <v>104.62</v>
      </c>
      <c r="K29" s="9">
        <v>-28.83</v>
      </c>
      <c r="L29" s="9">
        <v>39.1</v>
      </c>
      <c r="M29" s="9">
        <v>6.44</v>
      </c>
      <c r="N29" s="12">
        <f t="shared" si="2"/>
        <v>14.530555555555557</v>
      </c>
      <c r="O29" s="12">
        <f t="shared" si="3"/>
        <v>-3.8439999999999994</v>
      </c>
      <c r="P29" s="13">
        <f t="shared" si="0"/>
        <v>108.51964476536035</v>
      </c>
      <c r="Q29" s="13">
        <f t="shared" si="4"/>
        <v>32.24148920257872</v>
      </c>
      <c r="R29" s="13">
        <f t="shared" si="1"/>
        <v>47.945036721904245</v>
      </c>
    </row>
    <row r="30" spans="17:18" ht="15.75">
      <c r="Q30" s="20" t="s">
        <v>90</v>
      </c>
      <c r="R30" s="21">
        <f>AVERAGE(R4:R29)</f>
        <v>45.84167079647156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Kathrin</dc:creator>
  <cp:keywords/>
  <dc:description/>
  <cp:lastModifiedBy>Kathrin</cp:lastModifiedBy>
  <cp:lastPrinted>2007-12-05T23:39:29Z</cp:lastPrinted>
  <dcterms:created xsi:type="dcterms:W3CDTF">2007-12-02T21:00:03Z</dcterms:created>
  <dcterms:modified xsi:type="dcterms:W3CDTF">2007-12-05T23:41:12Z</dcterms:modified>
  <cp:category/>
  <cp:version/>
  <cp:contentType/>
  <cp:contentStatus/>
</cp:coreProperties>
</file>